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9095" windowHeight="841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3" i="1"/>
  <c r="F14"/>
  <c r="F15"/>
  <c r="F16"/>
  <c r="F17"/>
  <c r="F18"/>
  <c r="F12"/>
  <c r="E13"/>
  <c r="E14"/>
  <c r="E15"/>
  <c r="E16"/>
  <c r="E17"/>
  <c r="E18"/>
  <c r="E12"/>
  <c r="G13"/>
  <c r="G14"/>
  <c r="G15"/>
  <c r="G16"/>
  <c r="G17"/>
  <c r="G18"/>
  <c r="G12"/>
  <c r="D13"/>
  <c r="D14"/>
  <c r="D15"/>
  <c r="D16"/>
  <c r="D17"/>
  <c r="D18"/>
  <c r="C12"/>
  <c r="D12" s="1"/>
</calcChain>
</file>

<file path=xl/sharedStrings.xml><?xml version="1.0" encoding="utf-8"?>
<sst xmlns="http://schemas.openxmlformats.org/spreadsheetml/2006/main" count="28" uniqueCount="22">
  <si>
    <t>Year</t>
  </si>
  <si>
    <t>Population</t>
  </si>
  <si>
    <t>LPCD</t>
  </si>
  <si>
    <t>Waste Water</t>
  </si>
  <si>
    <t>WW in Sewers</t>
  </si>
  <si>
    <t>GW Infiltration</t>
  </si>
  <si>
    <t>Qty other sources</t>
  </si>
  <si>
    <t>Total</t>
  </si>
  <si>
    <t>MLD</t>
  </si>
  <si>
    <t>Ground Water table</t>
  </si>
  <si>
    <t>%</t>
  </si>
  <si>
    <t>Meters</t>
  </si>
  <si>
    <t>Hactares</t>
  </si>
  <si>
    <t>Depth of sewer</t>
  </si>
  <si>
    <t>Waste water contributing area</t>
  </si>
  <si>
    <t>Waste Water from other major surces</t>
  </si>
  <si>
    <t>Ground Water Infiltration rate</t>
  </si>
  <si>
    <t>LPD/Hactare</t>
  </si>
  <si>
    <t>Waste water reaching sewers</t>
  </si>
  <si>
    <t xml:space="preserve"> Waste Water quantity Generation</t>
  </si>
  <si>
    <t>Name of City</t>
  </si>
  <si>
    <r>
      <rPr>
        <b/>
        <sz val="10"/>
        <color theme="1"/>
        <rFont val="Arial Narrow"/>
        <family val="2"/>
      </rPr>
      <t xml:space="preserve">Note: </t>
    </r>
    <r>
      <rPr>
        <sz val="10"/>
        <color theme="1"/>
        <rFont val="Arial Narrow"/>
        <family val="2"/>
      </rPr>
      <t xml:space="preserve">Green cells are to be revised as per the city/area for which waste water quantity to be estimated and yellow cells are to be reviewed and updated or kept as it is as felt appropriate </t>
    </r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</si>
</sst>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4" fillId="0" borderId="0" xfId="0" applyFont="1" applyAlignment="1"/>
    <xf numFmtId="0" fontId="5" fillId="0" borderId="5" xfId="0" applyFont="1" applyBorder="1"/>
    <xf numFmtId="0" fontId="5" fillId="0" borderId="1" xfId="0" applyFont="1" applyBorder="1"/>
    <xf numFmtId="0" fontId="5" fillId="0" borderId="6" xfId="0" applyFont="1" applyBorder="1"/>
    <xf numFmtId="0" fontId="3" fillId="0" borderId="5" xfId="0" applyFont="1" applyBorder="1"/>
    <xf numFmtId="0" fontId="3" fillId="0" borderId="7" xfId="0" applyFont="1" applyBorder="1"/>
    <xf numFmtId="164" fontId="3" fillId="0" borderId="1" xfId="1" applyNumberFormat="1" applyFont="1" applyBorder="1"/>
    <xf numFmtId="164" fontId="3" fillId="0" borderId="8" xfId="1" applyNumberFormat="1" applyFont="1" applyBorder="1"/>
    <xf numFmtId="43" fontId="3" fillId="0" borderId="1" xfId="1" applyNumberFormat="1" applyFont="1" applyBorder="1"/>
    <xf numFmtId="43" fontId="3" fillId="0" borderId="6" xfId="1" applyNumberFormat="1" applyFont="1" applyBorder="1"/>
    <xf numFmtId="43" fontId="3" fillId="0" borderId="9" xfId="1" applyNumberFormat="1" applyFont="1" applyBorder="1"/>
    <xf numFmtId="0" fontId="3" fillId="0" borderId="0" xfId="0" applyFont="1" applyAlignment="1"/>
    <xf numFmtId="0" fontId="3" fillId="4" borderId="0" xfId="0" applyFont="1" applyFill="1" applyAlignment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3" xfId="0" applyFont="1" applyFill="1" applyBorder="1" applyAlignment="1">
      <alignment wrapText="1"/>
    </xf>
    <xf numFmtId="0" fontId="3" fillId="3" borderId="4" xfId="0" applyFont="1" applyFill="1" applyBorder="1"/>
    <xf numFmtId="0" fontId="3" fillId="2" borderId="0" xfId="0" applyFont="1" applyFill="1" applyAlignment="1"/>
    <xf numFmtId="164" fontId="3" fillId="4" borderId="1" xfId="1" applyNumberFormat="1" applyFont="1" applyFill="1" applyBorder="1"/>
    <xf numFmtId="164" fontId="3" fillId="4" borderId="8" xfId="1" applyNumberFormat="1" applyFont="1" applyFill="1" applyBorder="1"/>
    <xf numFmtId="0" fontId="3" fillId="0" borderId="0" xfId="0" applyFont="1" applyAlignment="1">
      <alignment horizontal="left" wrapText="1"/>
    </xf>
    <xf numFmtId="0" fontId="4" fillId="4" borderId="0" xfId="0" applyFont="1" applyFill="1" applyAlignment="1">
      <alignment horizontal="center"/>
    </xf>
  </cellXfs>
  <cellStyles count="5">
    <cellStyle name="Comma" xfId="1" builtinId="3"/>
    <cellStyle name="Comma 2" xfId="3"/>
    <cellStyle name="Normal" xfId="0" builtinId="0"/>
    <cellStyle name="Normal 2" xfId="2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selection activeCell="L9" sqref="L9"/>
    </sheetView>
  </sheetViews>
  <sheetFormatPr defaultRowHeight="15"/>
  <cols>
    <col min="1" max="1" width="5.85546875" customWidth="1"/>
    <col min="2" max="2" width="7.7109375" customWidth="1"/>
    <col min="3" max="3" width="4.7109375" customWidth="1"/>
    <col min="4" max="4" width="5.140625" customWidth="1"/>
    <col min="5" max="6" width="6.5703125" customWidth="1"/>
    <col min="7" max="7" width="9.7109375" customWidth="1"/>
    <col min="8" max="8" width="5.85546875" customWidth="1"/>
  </cols>
  <sheetData>
    <row r="1" spans="1:8">
      <c r="A1" s="2" t="s">
        <v>19</v>
      </c>
      <c r="B1" s="2"/>
      <c r="C1" s="2"/>
      <c r="D1" s="2"/>
      <c r="E1" s="2"/>
      <c r="F1" s="2"/>
      <c r="G1" s="2"/>
      <c r="H1" s="2"/>
    </row>
    <row r="2" spans="1:8" s="1" customFormat="1" ht="37.5" customHeight="1">
      <c r="A2" s="22" t="s">
        <v>21</v>
      </c>
      <c r="B2" s="22"/>
      <c r="C2" s="22"/>
      <c r="D2" s="22"/>
      <c r="E2" s="22"/>
      <c r="F2" s="22"/>
      <c r="G2" s="22"/>
      <c r="H2" s="22"/>
    </row>
    <row r="3" spans="1:8" s="1" customFormat="1">
      <c r="A3" s="13" t="s">
        <v>20</v>
      </c>
      <c r="B3" s="2"/>
      <c r="C3" s="2"/>
      <c r="D3" s="2"/>
      <c r="E3" s="2"/>
      <c r="F3" s="2"/>
      <c r="G3" s="23"/>
      <c r="H3" s="23"/>
    </row>
    <row r="4" spans="1:8" s="1" customFormat="1">
      <c r="A4" s="13" t="s">
        <v>9</v>
      </c>
      <c r="B4" s="2"/>
      <c r="C4" s="2"/>
      <c r="D4" s="2"/>
      <c r="E4" s="2"/>
      <c r="F4" s="2"/>
      <c r="G4" s="13" t="s">
        <v>11</v>
      </c>
      <c r="H4" s="14">
        <v>7</v>
      </c>
    </row>
    <row r="5" spans="1:8" s="1" customFormat="1">
      <c r="A5" s="13" t="s">
        <v>14</v>
      </c>
      <c r="B5" s="2"/>
      <c r="C5" s="2"/>
      <c r="D5" s="2"/>
      <c r="E5" s="2"/>
      <c r="F5" s="2"/>
      <c r="G5" s="13" t="s">
        <v>12</v>
      </c>
      <c r="H5" s="14">
        <v>14</v>
      </c>
    </row>
    <row r="6" spans="1:8" s="1" customFormat="1">
      <c r="A6" s="13" t="s">
        <v>15</v>
      </c>
      <c r="B6" s="2"/>
      <c r="C6" s="2"/>
      <c r="D6" s="2"/>
      <c r="E6" s="2"/>
      <c r="F6" s="2"/>
      <c r="G6" s="13" t="s">
        <v>8</v>
      </c>
      <c r="H6" s="14">
        <v>4</v>
      </c>
    </row>
    <row r="7" spans="1:8">
      <c r="A7" s="13" t="s">
        <v>16</v>
      </c>
      <c r="G7" s="13" t="s">
        <v>17</v>
      </c>
      <c r="H7" s="19">
        <v>15000</v>
      </c>
    </row>
    <row r="8" spans="1:8" s="1" customFormat="1">
      <c r="A8" s="13" t="s">
        <v>18</v>
      </c>
      <c r="G8" s="13" t="s">
        <v>10</v>
      </c>
      <c r="H8" s="19">
        <v>80</v>
      </c>
    </row>
    <row r="9" spans="1:8" s="1" customFormat="1">
      <c r="A9" s="13" t="s">
        <v>13</v>
      </c>
      <c r="B9" s="2"/>
      <c r="C9" s="2"/>
      <c r="D9" s="2"/>
      <c r="E9" s="2"/>
      <c r="F9" s="2"/>
      <c r="G9" s="13" t="s">
        <v>11</v>
      </c>
      <c r="H9" s="19">
        <v>8</v>
      </c>
    </row>
    <row r="10" spans="1:8" ht="39">
      <c r="A10" s="15" t="s">
        <v>0</v>
      </c>
      <c r="B10" s="16" t="s">
        <v>1</v>
      </c>
      <c r="C10" s="16" t="s">
        <v>2</v>
      </c>
      <c r="D10" s="17" t="s">
        <v>3</v>
      </c>
      <c r="E10" s="17" t="s">
        <v>4</v>
      </c>
      <c r="F10" s="17" t="s">
        <v>5</v>
      </c>
      <c r="G10" s="17" t="s">
        <v>6</v>
      </c>
      <c r="H10" s="18" t="s">
        <v>7</v>
      </c>
    </row>
    <row r="11" spans="1:8">
      <c r="A11" s="3"/>
      <c r="B11" s="4"/>
      <c r="C11" s="4"/>
      <c r="D11" s="4" t="s">
        <v>8</v>
      </c>
      <c r="E11" s="4" t="s">
        <v>8</v>
      </c>
      <c r="F11" s="4" t="s">
        <v>8</v>
      </c>
      <c r="G11" s="4" t="s">
        <v>8</v>
      </c>
      <c r="H11" s="5" t="s">
        <v>8</v>
      </c>
    </row>
    <row r="12" spans="1:8">
      <c r="A12" s="6">
        <v>2011</v>
      </c>
      <c r="B12" s="20">
        <v>285016.54307375301</v>
      </c>
      <c r="C12" s="8">
        <f>IF(B12&lt;1000000,135,150)</f>
        <v>135</v>
      </c>
      <c r="D12" s="8">
        <f>B12*C12/1000000</f>
        <v>38.477233314956656</v>
      </c>
      <c r="E12" s="10">
        <f>(D12*H$8)/100</f>
        <v>30.781786651965326</v>
      </c>
      <c r="F12" s="10">
        <f>(IF(H$4&gt;H$9,0,(H$7*H$5)))/1000000</f>
        <v>0.21</v>
      </c>
      <c r="G12" s="10">
        <f>H$6</f>
        <v>4</v>
      </c>
      <c r="H12" s="11">
        <v>35.781786651965348</v>
      </c>
    </row>
    <row r="13" spans="1:8">
      <c r="A13" s="6">
        <v>2016</v>
      </c>
      <c r="B13" s="20">
        <v>330557.33424758981</v>
      </c>
      <c r="C13" s="8">
        <v>135</v>
      </c>
      <c r="D13" s="8">
        <f t="shared" ref="D13:D18" si="0">B13*C13/1000000</f>
        <v>44.625240123424625</v>
      </c>
      <c r="E13" s="10">
        <f t="shared" ref="E13:E18" si="1">(D13*H$8)/100</f>
        <v>35.700192098739699</v>
      </c>
      <c r="F13" s="10">
        <f t="shared" ref="F13:F18" si="2">(IF(H$4&gt;H$9,0,(H$7*H$5)))/1000000</f>
        <v>0.21</v>
      </c>
      <c r="G13" s="10">
        <f>H$6</f>
        <v>4</v>
      </c>
      <c r="H13" s="11">
        <v>40.700192098739699</v>
      </c>
    </row>
    <row r="14" spans="1:8">
      <c r="A14" s="6">
        <v>2021</v>
      </c>
      <c r="B14" s="20">
        <v>383374.76851860422</v>
      </c>
      <c r="C14" s="8">
        <v>135</v>
      </c>
      <c r="D14" s="8">
        <f t="shared" si="0"/>
        <v>51.75559375001157</v>
      </c>
      <c r="E14" s="10">
        <f t="shared" si="1"/>
        <v>41.404475000009263</v>
      </c>
      <c r="F14" s="10">
        <f t="shared" si="2"/>
        <v>0.21</v>
      </c>
      <c r="G14" s="10">
        <f>H$6</f>
        <v>4</v>
      </c>
      <c r="H14" s="11">
        <v>46.404475000009256</v>
      </c>
    </row>
    <row r="15" spans="1:8">
      <c r="A15" s="6">
        <v>2026</v>
      </c>
      <c r="B15" s="20">
        <v>444631.52956880693</v>
      </c>
      <c r="C15" s="8">
        <v>135</v>
      </c>
      <c r="D15" s="8">
        <f t="shared" si="0"/>
        <v>60.025256491788937</v>
      </c>
      <c r="E15" s="10">
        <f t="shared" si="1"/>
        <v>48.020205193431146</v>
      </c>
      <c r="F15" s="10">
        <f t="shared" si="2"/>
        <v>0.21</v>
      </c>
      <c r="G15" s="10">
        <f>H$6</f>
        <v>4</v>
      </c>
      <c r="H15" s="11">
        <v>53.020205193431153</v>
      </c>
    </row>
    <row r="16" spans="1:8">
      <c r="A16" s="6">
        <v>2031</v>
      </c>
      <c r="B16" s="20">
        <v>515676.07813789468</v>
      </c>
      <c r="C16" s="8">
        <v>135</v>
      </c>
      <c r="D16" s="8">
        <f t="shared" si="0"/>
        <v>69.616270548615788</v>
      </c>
      <c r="E16" s="10">
        <f t="shared" si="1"/>
        <v>55.693016438892627</v>
      </c>
      <c r="F16" s="10">
        <f t="shared" si="2"/>
        <v>0.21</v>
      </c>
      <c r="G16" s="10">
        <f>H$6</f>
        <v>4</v>
      </c>
      <c r="H16" s="11">
        <v>60.693016438892634</v>
      </c>
    </row>
    <row r="17" spans="1:8">
      <c r="A17" s="6">
        <v>2036</v>
      </c>
      <c r="B17" s="20">
        <v>598072.33603420889</v>
      </c>
      <c r="C17" s="8">
        <v>135</v>
      </c>
      <c r="D17" s="8">
        <f t="shared" si="0"/>
        <v>80.739765364618194</v>
      </c>
      <c r="E17" s="10">
        <f t="shared" si="1"/>
        <v>64.591812291694552</v>
      </c>
      <c r="F17" s="10">
        <f t="shared" si="2"/>
        <v>0.21</v>
      </c>
      <c r="G17" s="10">
        <f>H$6</f>
        <v>4</v>
      </c>
      <c r="H17" s="11">
        <v>69.591812291694552</v>
      </c>
    </row>
    <row r="18" spans="1:8">
      <c r="A18" s="7">
        <v>2041</v>
      </c>
      <c r="B18" s="21">
        <v>693634.11314528261</v>
      </c>
      <c r="C18" s="9">
        <v>135</v>
      </c>
      <c r="D18" s="8">
        <f t="shared" si="0"/>
        <v>93.640605274613151</v>
      </c>
      <c r="E18" s="10">
        <f t="shared" si="1"/>
        <v>74.912484219690526</v>
      </c>
      <c r="F18" s="10">
        <f t="shared" si="2"/>
        <v>0.21</v>
      </c>
      <c r="G18" s="10">
        <f>H$6</f>
        <v>4</v>
      </c>
      <c r="H18" s="12">
        <v>79.912484219690526</v>
      </c>
    </row>
  </sheetData>
  <mergeCells count="2">
    <mergeCell ref="A2:H2"/>
    <mergeCell ref="G3:H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</dc:creator>
  <cp:lastModifiedBy>IBM</cp:lastModifiedBy>
  <dcterms:created xsi:type="dcterms:W3CDTF">2010-10-11T07:21:10Z</dcterms:created>
  <dcterms:modified xsi:type="dcterms:W3CDTF">2010-10-11T08:12:54Z</dcterms:modified>
</cp:coreProperties>
</file>